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Print_Titles" localSheetId="0">Sheet1!$1:$4</definedName>
  </definedNames>
  <calcPr calcId="144525"/>
</workbook>
</file>

<file path=xl/sharedStrings.xml><?xml version="1.0" encoding="utf-8"?>
<sst xmlns="http://schemas.openxmlformats.org/spreadsheetml/2006/main" count="29" uniqueCount="29">
  <si>
    <t>固镇县良种繁殖场淮宿蚌城际铁路项目征收国有土地上房屋货币化补偿资金登记表</t>
  </si>
  <si>
    <t>序号</t>
  </si>
  <si>
    <t>姓名</t>
  </si>
  <si>
    <t>拆迁房屋情况</t>
  </si>
  <si>
    <t>搬迁过渡费</t>
  </si>
  <si>
    <t>附属物
补偿款</t>
  </si>
  <si>
    <t>合计金额</t>
  </si>
  <si>
    <t>备注</t>
  </si>
  <si>
    <t>混合结构</t>
  </si>
  <si>
    <t>砖木
结构</t>
  </si>
  <si>
    <t>核定
有效
面积</t>
  </si>
  <si>
    <t>房屋评估 价格</t>
  </si>
  <si>
    <t>搬迁费</t>
  </si>
  <si>
    <t>奖励费</t>
  </si>
  <si>
    <t>崔云芳</t>
  </si>
  <si>
    <t>管正连</t>
  </si>
  <si>
    <t>蒋秀娟</t>
  </si>
  <si>
    <t>房晓春</t>
  </si>
  <si>
    <t>崔北军</t>
  </si>
  <si>
    <t>房明友</t>
  </si>
  <si>
    <t>周继清</t>
  </si>
  <si>
    <t>任永</t>
  </si>
  <si>
    <t>王晓玲</t>
  </si>
  <si>
    <t>吴兰华</t>
  </si>
  <si>
    <t>邢印台</t>
  </si>
  <si>
    <t>徐善社</t>
  </si>
  <si>
    <t>张敬道</t>
  </si>
  <si>
    <t>良种场</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</si>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</sst>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quot;$&quot;* #,##0.00_);_(&quot;$&quot;* \(#,##0.00\);_(&quot;$&quot;* &quot;-&quot;??_);_(@_)"/>
    <numFmt numFmtId="177" formatCode="_(&quot;$&quot;* #,##0_);_(&quot;$&quot;* \(#,##0\);_(&quot;$&quot;* &quot;-&quot;_);_(@_)"/>
    <numFmt numFmtId="178" formatCode="0.00_ "/>
  </numFmts>
  <fonts count="23">
    <font>
      <sz val="11"/>
      <color theme="1"/>
      <name val="宋体"/>
      <charset val="134"/>
      <scheme val="minor"/>
    </font>
    <font>
      <sz val="8"/>
      <name val="宋体"/>
      <charset val="134"/>
      <scheme val="minor"/>
    </font>
    <font>
      <b/>
      <sz val="14"/>
      <name val="方正小标宋简体"/>
      <charset val="134"/>
    </font>
    <font>
      <sz val="9"/>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7"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8"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9"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7" fillId="9" borderId="0" applyNumberFormat="0" applyBorder="0" applyAlignment="0" applyProtection="0">
      <alignment vertical="center"/>
    </xf>
    <xf numFmtId="0" fontId="10" fillId="0" borderId="11" applyNumberFormat="0" applyFill="0" applyAlignment="0" applyProtection="0">
      <alignment vertical="center"/>
    </xf>
    <xf numFmtId="0" fontId="7" fillId="10" borderId="0" applyNumberFormat="0" applyBorder="0" applyAlignment="0" applyProtection="0">
      <alignment vertical="center"/>
    </xf>
    <xf numFmtId="0" fontId="16" fillId="11" borderId="12" applyNumberFormat="0" applyAlignment="0" applyProtection="0">
      <alignment vertical="center"/>
    </xf>
    <xf numFmtId="0" fontId="17" fillId="11" borderId="8" applyNumberFormat="0" applyAlignment="0" applyProtection="0">
      <alignment vertical="center"/>
    </xf>
    <xf numFmtId="0" fontId="18" fillId="12" borderId="13"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178"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8" fontId="3"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abSelected="1" zoomScale="130" zoomScaleNormal="130" workbookViewId="0">
      <pane ySplit="4" topLeftCell="A11" activePane="bottomLeft" state="frozen"/>
      <selection/>
      <selection pane="bottomLeft" activeCell="A1" sqref="A1:K1"/>
    </sheetView>
  </sheetViews>
  <sheetFormatPr defaultColWidth="7.775" defaultRowHeight="34" customHeight="1"/>
  <cols>
    <col min="1" max="1" width="4.95" style="1" customWidth="1"/>
    <col min="2" max="2" width="8.55833333333333" style="1" customWidth="1"/>
    <col min="3" max="3" width="9.21666666666667" style="1" customWidth="1"/>
    <col min="4" max="4" width="7.49166666666667" style="1" customWidth="1"/>
    <col min="5" max="5" width="9.8" style="1" customWidth="1"/>
    <col min="6" max="6" width="10.7666666666667" style="1" customWidth="1"/>
    <col min="7" max="7" width="8.175" style="1" customWidth="1"/>
    <col min="8" max="8" width="8.36666666666667" style="1" customWidth="1"/>
    <col min="9" max="9" width="8.75" style="1" customWidth="1"/>
    <col min="10" max="10" width="12.875" style="2" customWidth="1"/>
    <col min="11" max="11" width="7.775" style="1" customWidth="1"/>
    <col min="12" max="12" width="20.7583333333333" style="1" customWidth="1"/>
    <col min="13" max="16363" width="7.775" style="1" customWidth="1"/>
    <col min="16364" max="16384" width="7.775" style="1"/>
  </cols>
  <sheetData>
    <row r="1" ht="35" customHeight="1" spans="1:11">
      <c r="A1" s="3" t="s">
        <v>0</v>
      </c>
      <c r="B1" s="3"/>
      <c r="C1" s="3"/>
      <c r="D1" s="3"/>
      <c r="E1" s="3"/>
      <c r="F1" s="3"/>
      <c r="G1" s="3"/>
      <c r="H1" s="3"/>
      <c r="I1" s="3"/>
      <c r="J1" s="3"/>
      <c r="K1" s="3"/>
    </row>
    <row r="2" ht="26" customHeight="1" spans="1:11">
      <c r="A2" s="4" t="s">
        <v>1</v>
      </c>
      <c r="B2" s="4" t="s">
        <v>2</v>
      </c>
      <c r="C2" s="5" t="s">
        <v>3</v>
      </c>
      <c r="D2" s="6"/>
      <c r="E2" s="6"/>
      <c r="F2" s="6"/>
      <c r="G2" s="7" t="s">
        <v>4</v>
      </c>
      <c r="H2" s="7"/>
      <c r="I2" s="7" t="s">
        <v>5</v>
      </c>
      <c r="J2" s="11" t="s">
        <v>6</v>
      </c>
      <c r="K2" s="7" t="s">
        <v>7</v>
      </c>
    </row>
    <row r="3" ht="20" customHeight="1" spans="1:11">
      <c r="A3" s="8"/>
      <c r="B3" s="8"/>
      <c r="C3" s="9" t="s">
        <v>8</v>
      </c>
      <c r="D3" s="4" t="s">
        <v>9</v>
      </c>
      <c r="E3" s="4" t="s">
        <v>10</v>
      </c>
      <c r="F3" s="4" t="s">
        <v>11</v>
      </c>
      <c r="G3" s="7" t="s">
        <v>12</v>
      </c>
      <c r="H3" s="7" t="s">
        <v>13</v>
      </c>
      <c r="I3" s="7"/>
      <c r="J3" s="11"/>
      <c r="K3" s="7"/>
    </row>
    <row r="4" ht="31" customHeight="1" spans="1:11">
      <c r="A4" s="8"/>
      <c r="B4" s="8"/>
      <c r="C4" s="10"/>
      <c r="D4" s="8"/>
      <c r="E4" s="8"/>
      <c r="F4" s="8"/>
      <c r="G4" s="7"/>
      <c r="H4" s="7"/>
      <c r="I4" s="7"/>
      <c r="J4" s="11"/>
      <c r="K4" s="7"/>
    </row>
    <row r="5" s="1" customFormat="1" ht="31" customHeight="1" spans="1:11">
      <c r="A5" s="4">
        <v>1</v>
      </c>
      <c r="B5" s="7" t="s">
        <v>14</v>
      </c>
      <c r="C5" s="7"/>
      <c r="D5" s="7">
        <v>79.2</v>
      </c>
      <c r="E5" s="7">
        <f>SUM(C5:D5)</f>
        <v>79.2</v>
      </c>
      <c r="F5" s="7">
        <v>131165</v>
      </c>
      <c r="G5" s="7">
        <f>E5*30</f>
        <v>2376</v>
      </c>
      <c r="H5" s="7">
        <f>E5*600</f>
        <v>47520</v>
      </c>
      <c r="I5" s="7">
        <v>4694</v>
      </c>
      <c r="J5" s="11">
        <f>SUM(F5:I5)</f>
        <v>185755</v>
      </c>
      <c r="K5" s="7"/>
    </row>
    <row r="6" s="1" customFormat="1" ht="31" customHeight="1" spans="1:11">
      <c r="A6" s="4">
        <v>2</v>
      </c>
      <c r="B6" s="7" t="s">
        <v>15</v>
      </c>
      <c r="C6" s="7">
        <v>40.6</v>
      </c>
      <c r="D6" s="7">
        <f>2.55+90.31</f>
        <v>92.86</v>
      </c>
      <c r="E6" s="7">
        <f>SUM(C6:D6)</f>
        <v>133.46</v>
      </c>
      <c r="F6" s="7">
        <v>232497</v>
      </c>
      <c r="G6" s="7">
        <f>E6*30</f>
        <v>4003.8</v>
      </c>
      <c r="H6" s="7">
        <f>E6*600</f>
        <v>80076</v>
      </c>
      <c r="I6" s="7">
        <v>9588</v>
      </c>
      <c r="J6" s="11">
        <f>SUM(F6:I6)</f>
        <v>326164.8</v>
      </c>
      <c r="K6" s="7"/>
    </row>
    <row r="7" s="1" customFormat="1" ht="31" customHeight="1" spans="1:11">
      <c r="A7" s="4">
        <v>3</v>
      </c>
      <c r="B7" s="7" t="s">
        <v>16</v>
      </c>
      <c r="C7" s="7">
        <f>67.21+71.5</f>
        <v>138.71</v>
      </c>
      <c r="D7" s="7">
        <v>51.48</v>
      </c>
      <c r="E7" s="7">
        <f>SUM(C7:D7)</f>
        <v>190.19</v>
      </c>
      <c r="F7" s="7">
        <v>356126</v>
      </c>
      <c r="G7" s="7">
        <f>E7*30</f>
        <v>5705.7</v>
      </c>
      <c r="H7" s="7">
        <v>114114</v>
      </c>
      <c r="I7" s="7">
        <v>9210.75</v>
      </c>
      <c r="J7" s="11">
        <f>SUM(F7:I7)</f>
        <v>485156.45</v>
      </c>
      <c r="K7" s="7"/>
    </row>
    <row r="8" s="1" customFormat="1" ht="31" customHeight="1" spans="1:11">
      <c r="A8" s="4">
        <v>4</v>
      </c>
      <c r="B8" s="7" t="s">
        <v>17</v>
      </c>
      <c r="C8" s="7"/>
      <c r="D8" s="7">
        <v>105.75</v>
      </c>
      <c r="E8" s="7">
        <f>SUM(C8:D8)</f>
        <v>105.75</v>
      </c>
      <c r="F8" s="7">
        <v>185573</v>
      </c>
      <c r="G8" s="7">
        <f>E8*30</f>
        <v>3172.5</v>
      </c>
      <c r="H8" s="7">
        <f>E8*600</f>
        <v>63450</v>
      </c>
      <c r="I8" s="7">
        <v>28453.7</v>
      </c>
      <c r="J8" s="11">
        <f>SUM(F8:I8)</f>
        <v>280649.2</v>
      </c>
      <c r="K8" s="7"/>
    </row>
    <row r="9" s="1" customFormat="1" ht="31" customHeight="1" spans="1:11">
      <c r="A9" s="4">
        <v>5</v>
      </c>
      <c r="B9" s="7" t="s">
        <v>18</v>
      </c>
      <c r="C9" s="7"/>
      <c r="D9" s="7">
        <v>58.92</v>
      </c>
      <c r="E9" s="7">
        <f>SUM(C9:D9)</f>
        <v>58.92</v>
      </c>
      <c r="F9" s="7">
        <v>97984</v>
      </c>
      <c r="G9" s="7">
        <f>E9*30</f>
        <v>1767.6</v>
      </c>
      <c r="H9" s="7">
        <f>E9*600</f>
        <v>35352</v>
      </c>
      <c r="I9" s="7">
        <v>6024.4</v>
      </c>
      <c r="J9" s="11">
        <f>SUM(F9:I9)</f>
        <v>141128</v>
      </c>
      <c r="K9" s="7"/>
    </row>
    <row r="10" s="1" customFormat="1" ht="31" customHeight="1" spans="1:11">
      <c r="A10" s="4">
        <v>6</v>
      </c>
      <c r="B10" s="7" t="s">
        <v>19</v>
      </c>
      <c r="C10" s="7"/>
      <c r="D10" s="7">
        <v>64.02</v>
      </c>
      <c r="E10" s="7">
        <f t="shared" ref="E10:E19" si="0">SUM(C10:D10)</f>
        <v>64.02</v>
      </c>
      <c r="F10" s="7">
        <v>105659</v>
      </c>
      <c r="G10" s="7">
        <f t="shared" ref="G10:G19" si="1">E10*30</f>
        <v>1920.6</v>
      </c>
      <c r="H10" s="7">
        <f t="shared" ref="H10:H19" si="2">E10*600</f>
        <v>38412</v>
      </c>
      <c r="I10" s="7">
        <v>4071.8</v>
      </c>
      <c r="J10" s="11">
        <f t="shared" ref="J10:J19" si="3">SUM(F10:I10)</f>
        <v>150063.4</v>
      </c>
      <c r="K10" s="7"/>
    </row>
    <row r="11" s="1" customFormat="1" ht="31" customHeight="1" spans="1:11">
      <c r="A11" s="4">
        <v>7</v>
      </c>
      <c r="B11" s="7" t="s">
        <v>20</v>
      </c>
      <c r="C11" s="7">
        <v>2.75</v>
      </c>
      <c r="D11" s="7">
        <f>19.47+60.95</f>
        <v>80.42</v>
      </c>
      <c r="E11" s="7">
        <f t="shared" si="0"/>
        <v>83.17</v>
      </c>
      <c r="F11" s="7">
        <v>138285</v>
      </c>
      <c r="G11" s="7">
        <f t="shared" si="1"/>
        <v>2495.1</v>
      </c>
      <c r="H11" s="7">
        <f t="shared" si="2"/>
        <v>49902</v>
      </c>
      <c r="I11" s="7">
        <v>4667.45</v>
      </c>
      <c r="J11" s="11">
        <f t="shared" si="3"/>
        <v>195349.55</v>
      </c>
      <c r="K11" s="7"/>
    </row>
    <row r="12" s="1" customFormat="1" ht="31" customHeight="1" spans="1:11">
      <c r="A12" s="4">
        <v>8</v>
      </c>
      <c r="B12" s="7" t="s">
        <v>21</v>
      </c>
      <c r="C12" s="7"/>
      <c r="D12" s="7">
        <v>72.07</v>
      </c>
      <c r="E12" s="7">
        <f t="shared" si="0"/>
        <v>72.07</v>
      </c>
      <c r="F12" s="7">
        <v>119720</v>
      </c>
      <c r="G12" s="7">
        <f t="shared" si="1"/>
        <v>2162.1</v>
      </c>
      <c r="H12" s="7">
        <f t="shared" si="2"/>
        <v>43242</v>
      </c>
      <c r="I12" s="7">
        <v>4817</v>
      </c>
      <c r="J12" s="11">
        <f t="shared" si="3"/>
        <v>169941.1</v>
      </c>
      <c r="K12" s="7"/>
    </row>
    <row r="13" s="1" customFormat="1" ht="31" customHeight="1" spans="1:11">
      <c r="A13" s="4">
        <v>9</v>
      </c>
      <c r="B13" s="7" t="s">
        <v>22</v>
      </c>
      <c r="C13" s="7"/>
      <c r="D13" s="7">
        <v>50.16</v>
      </c>
      <c r="E13" s="7">
        <f t="shared" si="0"/>
        <v>50.16</v>
      </c>
      <c r="F13" s="7">
        <v>83068</v>
      </c>
      <c r="G13" s="7">
        <f t="shared" si="1"/>
        <v>1504.8</v>
      </c>
      <c r="H13" s="7">
        <f t="shared" si="2"/>
        <v>30096</v>
      </c>
      <c r="I13" s="7">
        <v>1739</v>
      </c>
      <c r="J13" s="11">
        <f t="shared" si="3"/>
        <v>116407.8</v>
      </c>
      <c r="K13" s="7"/>
    </row>
    <row r="14" s="1" customFormat="1" ht="31" customHeight="1" spans="1:11">
      <c r="A14" s="4">
        <v>10</v>
      </c>
      <c r="B14" s="7" t="s">
        <v>23</v>
      </c>
      <c r="C14" s="7"/>
      <c r="D14" s="7">
        <v>75.4</v>
      </c>
      <c r="E14" s="7">
        <f t="shared" si="0"/>
        <v>75.4</v>
      </c>
      <c r="F14" s="7">
        <v>124519</v>
      </c>
      <c r="G14" s="7">
        <f t="shared" si="1"/>
        <v>2262</v>
      </c>
      <c r="H14" s="7">
        <f t="shared" si="2"/>
        <v>45240</v>
      </c>
      <c r="I14" s="7">
        <v>6487.2</v>
      </c>
      <c r="J14" s="11">
        <f t="shared" si="3"/>
        <v>178508.2</v>
      </c>
      <c r="K14" s="7"/>
    </row>
    <row r="15" s="1" customFormat="1" ht="31" customHeight="1" spans="1:11">
      <c r="A15" s="4">
        <v>11</v>
      </c>
      <c r="B15" s="7" t="s">
        <v>24</v>
      </c>
      <c r="C15" s="7"/>
      <c r="D15" s="7">
        <v>57.72</v>
      </c>
      <c r="E15" s="7">
        <f t="shared" si="0"/>
        <v>57.72</v>
      </c>
      <c r="F15" s="7">
        <v>95216</v>
      </c>
      <c r="G15" s="7">
        <f t="shared" si="1"/>
        <v>1731.6</v>
      </c>
      <c r="H15" s="7">
        <f t="shared" si="2"/>
        <v>34632</v>
      </c>
      <c r="I15" s="7">
        <v>3826.8</v>
      </c>
      <c r="J15" s="11">
        <f t="shared" si="3"/>
        <v>135406.4</v>
      </c>
      <c r="K15" s="7"/>
    </row>
    <row r="16" s="1" customFormat="1" ht="31" customHeight="1" spans="1:11">
      <c r="A16" s="4">
        <v>12</v>
      </c>
      <c r="B16" s="7" t="s">
        <v>25</v>
      </c>
      <c r="C16" s="7">
        <v>6.6</v>
      </c>
      <c r="D16" s="7">
        <f>10.2+64.68</f>
        <v>74.88</v>
      </c>
      <c r="E16" s="7">
        <f t="shared" si="0"/>
        <v>81.48</v>
      </c>
      <c r="F16" s="7">
        <v>136894</v>
      </c>
      <c r="G16" s="7">
        <f t="shared" si="1"/>
        <v>2444.4</v>
      </c>
      <c r="H16" s="7">
        <f t="shared" si="2"/>
        <v>48888</v>
      </c>
      <c r="I16" s="7">
        <v>9775.3</v>
      </c>
      <c r="J16" s="11">
        <f t="shared" si="3"/>
        <v>198001.7</v>
      </c>
      <c r="K16" s="7"/>
    </row>
    <row r="17" s="1" customFormat="1" ht="31" customHeight="1" spans="1:11">
      <c r="A17" s="4">
        <v>13</v>
      </c>
      <c r="B17" s="7" t="s">
        <v>26</v>
      </c>
      <c r="C17" s="7"/>
      <c r="D17" s="7">
        <v>80.1</v>
      </c>
      <c r="E17" s="7">
        <v>80.1</v>
      </c>
      <c r="F17" s="7">
        <v>132632</v>
      </c>
      <c r="G17" s="7">
        <f t="shared" si="1"/>
        <v>2403</v>
      </c>
      <c r="H17" s="7">
        <f t="shared" si="2"/>
        <v>48060</v>
      </c>
      <c r="I17" s="7">
        <v>1910</v>
      </c>
      <c r="J17" s="11">
        <f t="shared" si="3"/>
        <v>185005</v>
      </c>
      <c r="K17" s="7"/>
    </row>
    <row r="18" s="1" customFormat="1" ht="31" customHeight="1" spans="1:11">
      <c r="A18" s="4">
        <v>14</v>
      </c>
      <c r="B18" s="7" t="s">
        <v>27</v>
      </c>
      <c r="C18" s="7">
        <v>389.13</v>
      </c>
      <c r="D18" s="7">
        <v>19.8</v>
      </c>
      <c r="E18" s="7">
        <f>C18</f>
        <v>389.13</v>
      </c>
      <c r="F18" s="7">
        <v>853345.25</v>
      </c>
      <c r="G18" s="7">
        <f t="shared" si="1"/>
        <v>11673.9</v>
      </c>
      <c r="H18" s="7">
        <v>138913</v>
      </c>
      <c r="I18" s="7">
        <v>40437.3</v>
      </c>
      <c r="J18" s="11">
        <f t="shared" si="3"/>
        <v>1044369.45</v>
      </c>
      <c r="K18" s="7"/>
    </row>
    <row r="19" ht="31" customHeight="1" spans="1:11">
      <c r="A19" s="7" t="s">
        <v>28</v>
      </c>
      <c r="B19" s="7"/>
      <c r="C19" s="7">
        <f t="shared" ref="C19:J19" si="4">SUM(C5:C18)</f>
        <v>577.79</v>
      </c>
      <c r="D19" s="7">
        <f t="shared" si="4"/>
        <v>962.78</v>
      </c>
      <c r="E19" s="7">
        <f t="shared" si="4"/>
        <v>1520.77</v>
      </c>
      <c r="F19" s="7">
        <f t="shared" si="4"/>
        <v>2792683.25</v>
      </c>
      <c r="G19" s="7">
        <f t="shared" si="4"/>
        <v>45623.1</v>
      </c>
      <c r="H19" s="7">
        <f t="shared" si="4"/>
        <v>817897</v>
      </c>
      <c r="I19" s="7">
        <f t="shared" si="4"/>
        <v>135702.7</v>
      </c>
      <c r="J19" s="7">
        <f t="shared" si="4"/>
        <v>3791906.05</v>
      </c>
      <c r="K19" s="7"/>
    </row>
  </sheetData>
  <mergeCells count="15">
    <mergeCell ref="A1:K1"/>
    <mergeCell ref="C2:F2"/>
    <mergeCell ref="G2:H2"/>
    <mergeCell ref="A19:B19"/>
    <mergeCell ref="A2:A4"/>
    <mergeCell ref="B2:B4"/>
    <mergeCell ref="C3:C4"/>
    <mergeCell ref="D3:D4"/>
    <mergeCell ref="E3:E4"/>
    <mergeCell ref="F3:F4"/>
    <mergeCell ref="G3:G4"/>
    <mergeCell ref="H3:H4"/>
    <mergeCell ref="I2:I4"/>
    <mergeCell ref="J2:J4"/>
    <mergeCell ref="K2:K4"/>
  </mergeCells>
  <printOptions horizontalCentered="1"/>
  <pageMargins left="0.590277777777778" right="0.590277777777778" top="0.984027777777778" bottom="0.786805555555556" header="0.298611111111111" footer="0.298611111111111"/>
  <pageSetup paperSize="9" scale="95"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追梦九天</cp:lastModifiedBy>
  <dcterms:created xsi:type="dcterms:W3CDTF">2022-10-16T10:57:00Z</dcterms:created>
  <dcterms:modified xsi:type="dcterms:W3CDTF">2023-03-07T01:25:21Z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1CA323566D9B4CA7A8EA4468E5BB8BAD</vt:lpwstr>
  </property>
</Properties>
</file>