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Sheet1!$A$3:$K$15</definedName>
  </definedNames>
  <calcPr calcId="144525"/>
</workbook>
</file>

<file path=xl/sharedStrings.xml><?xml version="1.0" encoding="utf-8"?>
<sst xmlns="http://schemas.openxmlformats.org/spreadsheetml/2006/main" count="37" uniqueCount="30">
  <si>
    <t>2023年固镇县中小学教师公开招聘考察递补体检合格人员名单</t>
  </si>
  <si>
    <t>序号</t>
  </si>
  <si>
    <t>准考证号</t>
  </si>
  <si>
    <t>岗位代码</t>
  </si>
  <si>
    <t>岗位名称</t>
  </si>
  <si>
    <t>性别</t>
  </si>
  <si>
    <t>专业知识</t>
  </si>
  <si>
    <t>综合知识</t>
  </si>
  <si>
    <t>笔试总成绩</t>
  </si>
  <si>
    <t>专业测试成绩</t>
  </si>
  <si>
    <t>总成绩</t>
  </si>
  <si>
    <t>备注</t>
  </si>
  <si>
    <t>初中数学A组</t>
  </si>
  <si>
    <t>初中物理B组</t>
  </si>
  <si>
    <t>初中历史</t>
  </si>
  <si>
    <t>初中语文A组</t>
  </si>
  <si>
    <t>初中语文B组</t>
  </si>
  <si>
    <t>初中语文C组</t>
  </si>
  <si>
    <t>初中地理</t>
  </si>
  <si>
    <t>初中化学</t>
  </si>
  <si>
    <t>小学英语A组</t>
  </si>
  <si>
    <t>小学英语B组</t>
  </si>
  <si>
    <t>小学美术</t>
  </si>
  <si>
    <t>初中数学C组</t>
  </si>
  <si>
    <t>小学科学</t>
  </si>
  <si>
    <t>初中音乐</t>
  </si>
  <si>
    <t>小学语文B组</t>
  </si>
  <si>
    <t>小学语文C组</t>
  </si>
  <si>
    <t>小学语文D组</t>
  </si>
  <si>
    <t>小学音乐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</si>
</sst>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A1" sqref="A1:K1"/>
    </sheetView>
  </sheetViews>
  <sheetFormatPr defaultColWidth="9" defaultRowHeight="13.5"/>
  <cols>
    <col min="1" max="1" width="4.375" customWidth="1"/>
    <col min="2" max="2" width="9.875" customWidth="1"/>
    <col min="3" max="3" width="9.125" customWidth="1"/>
    <col min="4" max="4" width="14.625" customWidth="1"/>
    <col min="5" max="5" width="5.125" customWidth="1"/>
    <col min="6" max="7" width="6" customWidth="1"/>
    <col min="8" max="8" width="7.5" customWidth="1"/>
    <col min="9" max="9" width="8.875" customWidth="1"/>
    <col min="10" max="10" width="7.75" customWidth="1"/>
    <col min="11" max="11" width="10" customWidth="1"/>
  </cols>
  <sheetData>
    <row r="1" ht="41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22" customHeight="1" spans="1:11">
      <c r="A3" s="3">
        <v>1</v>
      </c>
      <c r="B3" s="3" t="str">
        <f>"23012301"</f>
        <v>23012301</v>
      </c>
      <c r="C3" s="3" t="str">
        <f>"230104"</f>
        <v>230104</v>
      </c>
      <c r="D3" s="3" t="s">
        <v>12</v>
      </c>
      <c r="E3" s="3" t="str">
        <f>"男"</f>
        <v>男</v>
      </c>
      <c r="F3" s="3">
        <v>104</v>
      </c>
      <c r="G3" s="3">
        <v>89</v>
      </c>
      <c r="H3" s="3">
        <v>98</v>
      </c>
      <c r="I3" s="3">
        <v>75.2</v>
      </c>
      <c r="J3" s="5">
        <v>77.14</v>
      </c>
      <c r="K3" s="4"/>
    </row>
    <row r="4" ht="22" customHeight="1" spans="1:11">
      <c r="A4" s="3">
        <v>2</v>
      </c>
      <c r="B4" s="3" t="str">
        <f>"23013001"</f>
        <v>23013001</v>
      </c>
      <c r="C4" s="3" t="str">
        <f>"230112"</f>
        <v>230112</v>
      </c>
      <c r="D4" s="3" t="s">
        <v>13</v>
      </c>
      <c r="E4" s="3" t="str">
        <f>"男"</f>
        <v>男</v>
      </c>
      <c r="F4" s="3">
        <v>57</v>
      </c>
      <c r="G4" s="3">
        <v>89</v>
      </c>
      <c r="H4" s="3">
        <v>92.6</v>
      </c>
      <c r="I4" s="3">
        <v>72</v>
      </c>
      <c r="J4" s="5">
        <v>73.55</v>
      </c>
      <c r="K4" s="4"/>
    </row>
    <row r="5" ht="22" customHeight="1" spans="1:11">
      <c r="A5" s="3">
        <v>3</v>
      </c>
      <c r="B5" s="3" t="str">
        <f>"23012918"</f>
        <v>23012918</v>
      </c>
      <c r="C5" s="3" t="str">
        <f>"230112"</f>
        <v>230112</v>
      </c>
      <c r="D5" s="3" t="s">
        <v>13</v>
      </c>
      <c r="E5" s="3" t="str">
        <f>"男"</f>
        <v>男</v>
      </c>
      <c r="F5" s="3">
        <v>66</v>
      </c>
      <c r="G5" s="3">
        <v>89</v>
      </c>
      <c r="H5" s="3">
        <v>101.6</v>
      </c>
      <c r="I5" s="3">
        <v>67.2</v>
      </c>
      <c r="J5" s="5">
        <v>72.44</v>
      </c>
      <c r="K5" s="4"/>
    </row>
    <row r="6" ht="22" customHeight="1" spans="1:11">
      <c r="A6" s="3">
        <v>4</v>
      </c>
      <c r="B6" s="3" t="str">
        <f>"23013402"</f>
        <v>23013402</v>
      </c>
      <c r="C6" s="3" t="str">
        <f>"230117"</f>
        <v>230117</v>
      </c>
      <c r="D6" s="3" t="s">
        <v>14</v>
      </c>
      <c r="E6" s="3" t="str">
        <f>"男"</f>
        <v>男</v>
      </c>
      <c r="F6" s="3">
        <v>74</v>
      </c>
      <c r="G6" s="3">
        <v>72</v>
      </c>
      <c r="H6" s="3">
        <v>82.08</v>
      </c>
      <c r="I6" s="3">
        <v>83.6</v>
      </c>
      <c r="J6" s="5">
        <v>79.04</v>
      </c>
      <c r="K6" s="6"/>
    </row>
    <row r="7" ht="22" customHeight="1" spans="1:11">
      <c r="A7" s="3">
        <v>5</v>
      </c>
      <c r="B7" s="3" t="str">
        <f>"23010119"</f>
        <v>23010119</v>
      </c>
      <c r="C7" s="3" t="str">
        <f t="shared" ref="C7:C9" si="0">"230101"</f>
        <v>230101</v>
      </c>
      <c r="D7" s="3" t="s">
        <v>15</v>
      </c>
      <c r="E7" s="3" t="str">
        <f t="shared" ref="E7:E18" si="1">"女"</f>
        <v>女</v>
      </c>
      <c r="F7" s="3">
        <v>76</v>
      </c>
      <c r="G7" s="3">
        <v>85</v>
      </c>
      <c r="H7" s="3">
        <v>79.6</v>
      </c>
      <c r="I7" s="3">
        <v>79.2</v>
      </c>
      <c r="J7" s="5">
        <v>75.34</v>
      </c>
      <c r="K7" s="4"/>
    </row>
    <row r="8" ht="22" customHeight="1" spans="1:11">
      <c r="A8" s="3">
        <v>6</v>
      </c>
      <c r="B8" s="3" t="str">
        <f>"23010117"</f>
        <v>23010117</v>
      </c>
      <c r="C8" s="3" t="str">
        <f t="shared" si="0"/>
        <v>230101</v>
      </c>
      <c r="D8" s="3" t="s">
        <v>15</v>
      </c>
      <c r="E8" s="3" t="str">
        <f t="shared" si="1"/>
        <v>女</v>
      </c>
      <c r="F8" s="3">
        <v>77</v>
      </c>
      <c r="G8" s="3">
        <v>72</v>
      </c>
      <c r="H8" s="3">
        <v>75</v>
      </c>
      <c r="I8" s="3">
        <v>80.6</v>
      </c>
      <c r="J8" s="5">
        <v>75.17</v>
      </c>
      <c r="K8" s="7"/>
    </row>
    <row r="9" ht="22" customHeight="1" spans="1:11">
      <c r="A9" s="3">
        <v>7</v>
      </c>
      <c r="B9" s="3" t="str">
        <f>"23010226"</f>
        <v>23010226</v>
      </c>
      <c r="C9" s="3" t="str">
        <f t="shared" si="0"/>
        <v>230101</v>
      </c>
      <c r="D9" s="3" t="s">
        <v>15</v>
      </c>
      <c r="E9" s="3" t="str">
        <f t="shared" si="1"/>
        <v>女</v>
      </c>
      <c r="F9" s="3">
        <v>76</v>
      </c>
      <c r="G9" s="3">
        <v>60</v>
      </c>
      <c r="H9" s="3">
        <v>69.6</v>
      </c>
      <c r="I9" s="3">
        <v>82.4</v>
      </c>
      <c r="J9" s="5">
        <v>75.08</v>
      </c>
      <c r="K9" s="7"/>
    </row>
    <row r="10" ht="22" customHeight="1" spans="1:11">
      <c r="A10" s="3">
        <v>8</v>
      </c>
      <c r="B10" s="3" t="str">
        <f>"23010318"</f>
        <v>23010318</v>
      </c>
      <c r="C10" s="3" t="str">
        <f>"230102"</f>
        <v>230102</v>
      </c>
      <c r="D10" s="3" t="s">
        <v>16</v>
      </c>
      <c r="E10" s="3" t="str">
        <f t="shared" si="1"/>
        <v>女</v>
      </c>
      <c r="F10" s="3">
        <v>74</v>
      </c>
      <c r="G10" s="3">
        <v>79</v>
      </c>
      <c r="H10" s="3">
        <v>76</v>
      </c>
      <c r="I10" s="3">
        <v>83</v>
      </c>
      <c r="J10" s="5">
        <v>77.1</v>
      </c>
      <c r="K10" s="7"/>
    </row>
    <row r="11" ht="22" customHeight="1" spans="1:11">
      <c r="A11" s="3">
        <v>9</v>
      </c>
      <c r="B11" s="3" t="str">
        <f>"23010401"</f>
        <v>23010401</v>
      </c>
      <c r="C11" s="3" t="str">
        <f>"230102"</f>
        <v>230102</v>
      </c>
      <c r="D11" s="3" t="s">
        <v>16</v>
      </c>
      <c r="E11" s="3" t="str">
        <f t="shared" si="1"/>
        <v>女</v>
      </c>
      <c r="F11" s="3">
        <v>81</v>
      </c>
      <c r="G11" s="3">
        <v>71</v>
      </c>
      <c r="H11" s="3">
        <v>77</v>
      </c>
      <c r="I11" s="3">
        <v>82</v>
      </c>
      <c r="J11" s="5">
        <v>76.65</v>
      </c>
      <c r="K11" s="4"/>
    </row>
    <row r="12" ht="22" customHeight="1" spans="1:11">
      <c r="A12" s="3">
        <v>10</v>
      </c>
      <c r="B12" s="3" t="str">
        <f>"23010611"</f>
        <v>23010611</v>
      </c>
      <c r="C12" s="3" t="str">
        <f>"230103"</f>
        <v>230103</v>
      </c>
      <c r="D12" s="3" t="s">
        <v>17</v>
      </c>
      <c r="E12" s="3" t="str">
        <f t="shared" si="1"/>
        <v>女</v>
      </c>
      <c r="F12" s="3">
        <v>77</v>
      </c>
      <c r="G12" s="3">
        <v>77</v>
      </c>
      <c r="H12" s="3">
        <v>77</v>
      </c>
      <c r="I12" s="3">
        <v>83.6</v>
      </c>
      <c r="J12" s="5">
        <v>77.77</v>
      </c>
      <c r="K12" s="4"/>
    </row>
    <row r="13" ht="22" customHeight="1" spans="1:11">
      <c r="A13" s="3">
        <v>11</v>
      </c>
      <c r="B13" s="3" t="str">
        <f>"23010703"</f>
        <v>23010703</v>
      </c>
      <c r="C13" s="3" t="str">
        <f>"230113"</f>
        <v>230113</v>
      </c>
      <c r="D13" s="3" t="s">
        <v>18</v>
      </c>
      <c r="E13" s="3" t="str">
        <f t="shared" si="1"/>
        <v>女</v>
      </c>
      <c r="F13" s="3">
        <v>89</v>
      </c>
      <c r="G13" s="3">
        <v>86</v>
      </c>
      <c r="H13" s="3">
        <v>87.8</v>
      </c>
      <c r="I13" s="3">
        <v>74.8</v>
      </c>
      <c r="J13" s="5">
        <v>74.31</v>
      </c>
      <c r="K13" s="6"/>
    </row>
    <row r="14" ht="22" customHeight="1" spans="1:11">
      <c r="A14" s="3">
        <v>12</v>
      </c>
      <c r="B14" s="3" t="str">
        <f>"23010627"</f>
        <v>23010627</v>
      </c>
      <c r="C14" s="3" t="str">
        <f>"230113"</f>
        <v>230113</v>
      </c>
      <c r="D14" s="3" t="s">
        <v>18</v>
      </c>
      <c r="E14" s="3" t="str">
        <f t="shared" si="1"/>
        <v>女</v>
      </c>
      <c r="F14" s="3">
        <v>96</v>
      </c>
      <c r="G14" s="3">
        <v>68</v>
      </c>
      <c r="H14" s="3">
        <v>84.8</v>
      </c>
      <c r="I14" s="3">
        <v>75.8</v>
      </c>
      <c r="J14" s="5">
        <v>74.26</v>
      </c>
      <c r="K14" s="4"/>
    </row>
    <row r="15" ht="22" customHeight="1" spans="1:11">
      <c r="A15" s="3">
        <v>13</v>
      </c>
      <c r="B15" s="3" t="str">
        <f>"23013317"</f>
        <v>23013317</v>
      </c>
      <c r="C15" s="3" t="str">
        <f>"230115"</f>
        <v>230115</v>
      </c>
      <c r="D15" s="3" t="s">
        <v>19</v>
      </c>
      <c r="E15" s="3" t="str">
        <f t="shared" si="1"/>
        <v>女</v>
      </c>
      <c r="F15" s="3">
        <v>107</v>
      </c>
      <c r="G15" s="3">
        <v>93</v>
      </c>
      <c r="H15" s="3">
        <v>101.4</v>
      </c>
      <c r="I15" s="3">
        <v>82.7</v>
      </c>
      <c r="J15" s="5">
        <v>83.24</v>
      </c>
      <c r="K15" s="4"/>
    </row>
    <row r="16" ht="22" customHeight="1" spans="1:11">
      <c r="A16" s="3">
        <v>14</v>
      </c>
      <c r="B16" s="3" t="str">
        <f>"23045826"</f>
        <v>23045826</v>
      </c>
      <c r="C16" s="3" t="str">
        <f>"230209"</f>
        <v>230209</v>
      </c>
      <c r="D16" s="3" t="s">
        <v>20</v>
      </c>
      <c r="E16" s="3" t="str">
        <f t="shared" si="1"/>
        <v>女</v>
      </c>
      <c r="F16" s="3">
        <v>86</v>
      </c>
      <c r="G16" s="3">
        <v>94.5</v>
      </c>
      <c r="H16" s="3">
        <v>89.4</v>
      </c>
      <c r="I16" s="3">
        <v>83.8</v>
      </c>
      <c r="J16" s="5">
        <v>81.01</v>
      </c>
      <c r="K16" s="6"/>
    </row>
    <row r="17" ht="22" customHeight="1" spans="1:11">
      <c r="A17" s="3">
        <v>15</v>
      </c>
      <c r="B17" s="3" t="str">
        <f>"23046204"</f>
        <v>23046204</v>
      </c>
      <c r="C17" s="3" t="str">
        <f>"230210"</f>
        <v>230210</v>
      </c>
      <c r="D17" s="3" t="s">
        <v>21</v>
      </c>
      <c r="E17" s="3" t="str">
        <f t="shared" si="1"/>
        <v>女</v>
      </c>
      <c r="F17" s="3">
        <v>84.5</v>
      </c>
      <c r="G17" s="3">
        <v>91.5</v>
      </c>
      <c r="H17" s="3">
        <v>87.3</v>
      </c>
      <c r="I17" s="3">
        <v>79.4</v>
      </c>
      <c r="J17" s="5">
        <v>77.41</v>
      </c>
      <c r="K17" s="6"/>
    </row>
    <row r="18" ht="22" customHeight="1" spans="1:11">
      <c r="A18" s="3">
        <v>16</v>
      </c>
      <c r="B18" s="3" t="str">
        <f>"23022323"</f>
        <v>23022323</v>
      </c>
      <c r="C18" s="3" t="str">
        <f>"230215"</f>
        <v>230215</v>
      </c>
      <c r="D18" s="3" t="s">
        <v>22</v>
      </c>
      <c r="E18" s="3" t="str">
        <f t="shared" si="1"/>
        <v>女</v>
      </c>
      <c r="F18" s="3">
        <v>93.5</v>
      </c>
      <c r="G18" s="3">
        <v>78</v>
      </c>
      <c r="H18" s="3">
        <v>87.3</v>
      </c>
      <c r="I18" s="3">
        <v>77.6</v>
      </c>
      <c r="J18" s="5">
        <v>76.145</v>
      </c>
      <c r="K18" s="6"/>
    </row>
    <row r="19" ht="22" customHeight="1" spans="1:11">
      <c r="A19" s="3">
        <v>17</v>
      </c>
      <c r="B19" s="3" t="str">
        <f>"23012527"</f>
        <v>23012527</v>
      </c>
      <c r="C19" s="3" t="str">
        <f>"230106"</f>
        <v>230106</v>
      </c>
      <c r="D19" s="4" t="s">
        <v>23</v>
      </c>
      <c r="E19" s="3" t="str">
        <f>"男"</f>
        <v>男</v>
      </c>
      <c r="F19" s="3">
        <v>88</v>
      </c>
      <c r="G19" s="3">
        <v>93</v>
      </c>
      <c r="H19" s="3">
        <v>90</v>
      </c>
      <c r="I19" s="3">
        <v>80</v>
      </c>
      <c r="J19" s="5">
        <v>78.5</v>
      </c>
      <c r="K19" s="4"/>
    </row>
    <row r="20" ht="22" customHeight="1" spans="1:11">
      <c r="A20" s="3">
        <v>18</v>
      </c>
      <c r="B20" s="3" t="str">
        <f>"23010729"</f>
        <v>23010729</v>
      </c>
      <c r="C20" s="3" t="str">
        <f>"230113"</f>
        <v>230113</v>
      </c>
      <c r="D20" s="4" t="s">
        <v>18</v>
      </c>
      <c r="E20" s="3" t="str">
        <f>"男"</f>
        <v>男</v>
      </c>
      <c r="F20" s="3">
        <v>92</v>
      </c>
      <c r="G20" s="3">
        <v>68</v>
      </c>
      <c r="H20" s="3">
        <v>82.4</v>
      </c>
      <c r="I20" s="3">
        <v>75.6</v>
      </c>
      <c r="J20" s="5">
        <v>73.52</v>
      </c>
      <c r="K20" s="6"/>
    </row>
    <row r="21" ht="22" customHeight="1" spans="1:11">
      <c r="A21" s="3">
        <v>19</v>
      </c>
      <c r="B21" s="3" t="str">
        <f>"23036312"</f>
        <v>23036312</v>
      </c>
      <c r="C21" s="3" t="str">
        <f>"230216"</f>
        <v>230216</v>
      </c>
      <c r="D21" s="4" t="s">
        <v>24</v>
      </c>
      <c r="E21" s="3" t="str">
        <f>"男"</f>
        <v>男</v>
      </c>
      <c r="F21" s="3">
        <v>91</v>
      </c>
      <c r="G21" s="3">
        <v>87.5</v>
      </c>
      <c r="H21" s="3">
        <v>89.6</v>
      </c>
      <c r="I21" s="3">
        <v>81</v>
      </c>
      <c r="J21" s="5">
        <v>79.1</v>
      </c>
      <c r="K21" s="4"/>
    </row>
    <row r="22" ht="22" customHeight="1" spans="1:11">
      <c r="A22" s="3">
        <v>20</v>
      </c>
      <c r="B22" s="3" t="str">
        <f>"23013028"</f>
        <v>23013028</v>
      </c>
      <c r="C22" s="3" t="str">
        <f>"230118"</f>
        <v>230118</v>
      </c>
      <c r="D22" s="4" t="s">
        <v>25</v>
      </c>
      <c r="E22" s="3" t="str">
        <f t="shared" ref="E22:E27" si="2">"女"</f>
        <v>女</v>
      </c>
      <c r="F22" s="3">
        <v>88</v>
      </c>
      <c r="G22" s="3">
        <v>81</v>
      </c>
      <c r="H22" s="3">
        <v>85.2</v>
      </c>
      <c r="I22" s="3">
        <v>84.2</v>
      </c>
      <c r="J22" s="5">
        <v>80.24</v>
      </c>
      <c r="K22" s="4"/>
    </row>
    <row r="23" ht="22" customHeight="1" spans="1:11">
      <c r="A23" s="3">
        <v>21</v>
      </c>
      <c r="B23" s="3" t="str">
        <f>"23031827"</f>
        <v>23031827</v>
      </c>
      <c r="C23" s="3" t="str">
        <f>"230202"</f>
        <v>230202</v>
      </c>
      <c r="D23" s="4" t="s">
        <v>26</v>
      </c>
      <c r="E23" s="3" t="str">
        <f t="shared" si="2"/>
        <v>女</v>
      </c>
      <c r="F23" s="3">
        <v>102</v>
      </c>
      <c r="G23" s="3">
        <v>82</v>
      </c>
      <c r="H23" s="3">
        <v>94</v>
      </c>
      <c r="I23" s="3">
        <v>78</v>
      </c>
      <c r="J23" s="5">
        <v>78.1</v>
      </c>
      <c r="K23" s="4"/>
    </row>
    <row r="24" ht="22" customHeight="1" spans="1:11">
      <c r="A24" s="3">
        <v>22</v>
      </c>
      <c r="B24" s="3" t="str">
        <f>"23033406"</f>
        <v>23033406</v>
      </c>
      <c r="C24" s="3" t="str">
        <f>"230203"</f>
        <v>230203</v>
      </c>
      <c r="D24" s="4" t="s">
        <v>27</v>
      </c>
      <c r="E24" s="3" t="str">
        <f t="shared" si="2"/>
        <v>女</v>
      </c>
      <c r="F24" s="3">
        <v>93</v>
      </c>
      <c r="G24" s="3">
        <v>101.5</v>
      </c>
      <c r="H24" s="3">
        <v>96.4</v>
      </c>
      <c r="I24" s="3">
        <v>80.4</v>
      </c>
      <c r="J24" s="5">
        <v>80.38</v>
      </c>
      <c r="K24" s="4"/>
    </row>
    <row r="25" ht="22" customHeight="1" spans="1:11">
      <c r="A25" s="3">
        <v>23</v>
      </c>
      <c r="B25" s="3" t="str">
        <f>"23035029"</f>
        <v>23035029</v>
      </c>
      <c r="C25" s="3" t="str">
        <f>"230204"</f>
        <v>230204</v>
      </c>
      <c r="D25" s="4" t="s">
        <v>28</v>
      </c>
      <c r="E25" s="3" t="str">
        <f t="shared" si="2"/>
        <v>女</v>
      </c>
      <c r="F25" s="3">
        <v>105</v>
      </c>
      <c r="G25" s="3">
        <v>90</v>
      </c>
      <c r="H25" s="3">
        <v>99</v>
      </c>
      <c r="I25" s="3">
        <v>80.8</v>
      </c>
      <c r="J25" s="5">
        <v>81.31</v>
      </c>
      <c r="K25" s="4"/>
    </row>
    <row r="26" ht="22" customHeight="1" spans="1:11">
      <c r="A26" s="3">
        <v>24</v>
      </c>
      <c r="B26" s="3" t="str">
        <f>"23020204"</f>
        <v>23020204</v>
      </c>
      <c r="C26" s="3" t="str">
        <f>"230212"</f>
        <v>230212</v>
      </c>
      <c r="D26" s="4" t="s">
        <v>29</v>
      </c>
      <c r="E26" s="3" t="str">
        <f t="shared" si="2"/>
        <v>女</v>
      </c>
      <c r="F26" s="3">
        <v>91</v>
      </c>
      <c r="G26" s="3">
        <v>81.5</v>
      </c>
      <c r="H26" s="3">
        <v>87.2</v>
      </c>
      <c r="I26" s="3">
        <v>73</v>
      </c>
      <c r="J26" s="5">
        <v>72.9</v>
      </c>
      <c r="K26" s="4"/>
    </row>
    <row r="27" ht="22" customHeight="1" spans="1:11">
      <c r="A27" s="3">
        <v>25</v>
      </c>
      <c r="B27" s="3" t="str">
        <f>"23010430"</f>
        <v>23010430</v>
      </c>
      <c r="C27" s="3" t="str">
        <f>"230103"</f>
        <v>230103</v>
      </c>
      <c r="D27" s="4" t="s">
        <v>17</v>
      </c>
      <c r="E27" s="3" t="str">
        <f t="shared" si="2"/>
        <v>女</v>
      </c>
      <c r="F27" s="3">
        <v>70</v>
      </c>
      <c r="G27" s="3">
        <v>87</v>
      </c>
      <c r="H27" s="3">
        <v>76.8</v>
      </c>
      <c r="I27" s="3">
        <v>83.2</v>
      </c>
      <c r="J27" s="5">
        <v>77.44</v>
      </c>
      <c r="K27" s="6"/>
    </row>
  </sheetData>
  <sortState ref="A3:Q22">
    <sortCondition ref="E3:E22"/>
    <sortCondition ref="C3:C22"/>
    <sortCondition ref="J3:J22" descending="1"/>
    <sortCondition ref="I3:I22" descending="1"/>
  </sortState>
  <mergeCells count="1">
    <mergeCell ref="A1:K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朱家懿</cp:lastModifiedBy>
  <dcterms:created xsi:type="dcterms:W3CDTF">2023-06-20T03:07:00Z</dcterms:created>
  <dcterms:modified xsi:type="dcterms:W3CDTF">2023-08-15T00:31:46Z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71BC87B86F6142CBB6A1B3F46B986A4C_13</vt:lpwstr>
  </property>
  <property fmtid="{D5CDD505-2E9C-101B-9397-08002B2CF9AE}" pid="3" name="KSOProductBuildVer">
    <vt:lpwstr>2052-11.1.0.14309</vt:lpwstr>
  </property>
</Properties>
</file>