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入围" sheetId="3" r:id="rId1"/>
  </sheets>
  <definedNames>
    <definedName name="_xlnm.Print_Area" localSheetId="0">入围!$C$1:$F$1</definedName>
    <definedName name="_xlnm.Print_Titles" localSheetId="0">入围!$1:$2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<sst xmlns="http://schemas.openxmlformats.org/spreadsheetml/2006/main" count="45" uniqueCount="34">
  <si>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t>固镇县2026年公开引进优秀教育人才拟入围体检人员</t>
  </si>
  <si>
    <t>报考号</t>
  </si>
  <si>
    <t>岗位代码</t>
  </si>
  <si>
    <t>序号</t>
  </si>
  <si>
    <t>岗位名称</t>
  </si>
  <si>
    <t>面试抽签号</t>
  </si>
  <si>
    <t>面试分数</t>
  </si>
  <si>
    <t>高中语文</t>
  </si>
  <si>
    <t>1-3</t>
  </si>
  <si>
    <t>1-8</t>
  </si>
  <si>
    <t>1-5</t>
  </si>
  <si>
    <t>1-7</t>
  </si>
  <si>
    <t>1-4</t>
  </si>
  <si>
    <t>1-6</t>
  </si>
  <si>
    <t>高中数学</t>
  </si>
  <si>
    <t>3-10</t>
  </si>
  <si>
    <t>3-8</t>
  </si>
  <si>
    <t>高中英语</t>
  </si>
  <si>
    <t>2-2</t>
  </si>
  <si>
    <t>2-8</t>
  </si>
  <si>
    <t>2-3</t>
  </si>
  <si>
    <t>2-5</t>
  </si>
  <si>
    <t>高中物理</t>
  </si>
  <si>
    <t>3-2</t>
  </si>
  <si>
    <t>高中化学</t>
  </si>
  <si>
    <t>4-9</t>
  </si>
  <si>
    <t>高中生物</t>
  </si>
  <si>
    <t>4-7</t>
  </si>
  <si>
    <t>高中历史</t>
  </si>
  <si>
    <t>1-10</t>
  </si>
  <si>
    <t>1-14</t>
  </si>
  <si>
    <t>高中地理</t>
  </si>
  <si>
    <t>3-12</t>
  </si>
  <si>
    <t>3-14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</si>
</sst>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  <scheme val="minor"/>
    </font>
    <font>
      <sz val="22"/>
      <color theme="1"/>
      <name val="方正公文小标宋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AB21"/>
  <sheetViews>
    <sheetView tabSelected="1" zoomScale="85" zoomScaleNormal="85" workbookViewId="0">
      <pane xSplit="2" ySplit="2" topLeftCell="C3" activePane="bottomRight" state="frozen"/>
      <selection/>
      <selection pane="topRight"/>
      <selection pane="bottomLeft"/>
      <selection pane="bottomRight" activeCell="C1" sqref="C1:F1"/>
    </sheetView>
  </sheetViews>
  <sheetFormatPr defaultColWidth="9" defaultRowHeight="13.5"/>
  <cols>
    <col min="1" max="1" width="33.0333333333333" style="7" hidden="1" customWidth="1"/>
    <col min="2" max="2" width="16.625" style="7" hidden="1" customWidth="1"/>
    <col min="3" max="3" width="13.225" style="8" customWidth="1"/>
    <col min="4" max="4" width="21.6083333333333" style="9" customWidth="1"/>
    <col min="5" max="5" width="19.4083333333333" style="10" customWidth="1"/>
    <col min="6" max="6" width="17.375" style="11" customWidth="1"/>
    <col min="7" max="28" width="9" style="7"/>
  </cols>
  <sheetData>
    <row r="1" s="1" customFormat="1" ht="104" customHeight="1" spans="1:28">
      <c r="A1" s="12"/>
      <c r="B1" s="12"/>
      <c r="C1" s="13" t="s">
        <v>0</v>
      </c>
      <c r="D1" s="13"/>
      <c r="E1" s="14"/>
      <c r="F1" s="15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="2" customFormat="1" ht="52" customHeight="1" spans="1:28">
      <c r="A2" s="16" t="s">
        <v>1</v>
      </c>
      <c r="B2" s="17" t="s">
        <v>2</v>
      </c>
      <c r="C2" s="17" t="s">
        <v>3</v>
      </c>
      <c r="D2" s="17" t="s">
        <v>4</v>
      </c>
      <c r="E2" s="18" t="s">
        <v>5</v>
      </c>
      <c r="F2" s="19" t="s">
        <v>6</v>
      </c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="3" customFormat="1" ht="20" customHeight="1" spans="1:28">
      <c r="A3" s="21" t="str">
        <f>"895520260401230508103356"</f>
        <v>895520260401230508103356</v>
      </c>
      <c r="B3" s="22" t="str">
        <f t="shared" ref="B3:B11" si="0">"2601"</f>
        <v>2601</v>
      </c>
      <c r="C3" s="22">
        <v>1</v>
      </c>
      <c r="D3" s="22" t="s">
        <v>7</v>
      </c>
      <c r="E3" s="23" t="s">
        <v>8</v>
      </c>
      <c r="F3" s="24">
        <v>85.78</v>
      </c>
    </row>
    <row r="4" s="3" customFormat="1" ht="20" customHeight="1" spans="1:28">
      <c r="A4" s="21" t="str">
        <f>"89552026032616095570359"</f>
        <v>89552026032616095570359</v>
      </c>
      <c r="B4" s="22" t="str">
        <f t="shared" si="0"/>
        <v>2601</v>
      </c>
      <c r="C4" s="22">
        <v>2</v>
      </c>
      <c r="D4" s="22" t="s">
        <v>7</v>
      </c>
      <c r="E4" s="23" t="s">
        <v>9</v>
      </c>
      <c r="F4" s="24">
        <v>84.9</v>
      </c>
    </row>
    <row r="5" s="3" customFormat="1" ht="20" customHeight="1" spans="1:28">
      <c r="A5" s="21" t="str">
        <f>"89552026032615042369901"</f>
        <v>89552026032615042369901</v>
      </c>
      <c r="B5" s="22" t="str">
        <f t="shared" si="0"/>
        <v>2601</v>
      </c>
      <c r="C5" s="22">
        <v>3</v>
      </c>
      <c r="D5" s="22" t="s">
        <v>7</v>
      </c>
      <c r="E5" s="23" t="s">
        <v>10</v>
      </c>
      <c r="F5" s="24">
        <v>84.86</v>
      </c>
    </row>
    <row r="6" s="4" customFormat="1" ht="20" customHeight="1" spans="1:28">
      <c r="A6" s="21" t="str">
        <f>"895520260403172918112913"</f>
        <v>895520260403172918112913</v>
      </c>
      <c r="B6" s="22" t="str">
        <f t="shared" si="0"/>
        <v>2601</v>
      </c>
      <c r="C6" s="22">
        <v>4</v>
      </c>
      <c r="D6" s="22" t="s">
        <v>7</v>
      </c>
      <c r="E6" s="23" t="s">
        <v>11</v>
      </c>
      <c r="F6" s="24">
        <v>84.46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="5" customFormat="1" ht="20" customHeight="1" spans="1:28">
      <c r="A7" s="21" t="str">
        <f>"89552026040102590697188"</f>
        <v>89552026040102590697188</v>
      </c>
      <c r="B7" s="22" t="str">
        <f t="shared" si="0"/>
        <v>2601</v>
      </c>
      <c r="C7" s="22">
        <v>5</v>
      </c>
      <c r="D7" s="22" t="s">
        <v>7</v>
      </c>
      <c r="E7" s="23" t="s">
        <v>12</v>
      </c>
      <c r="F7" s="24">
        <v>83.86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="5" customFormat="1" ht="20" customHeight="1" spans="1:28">
      <c r="A8" s="21" t="str">
        <f>"895520260405203921114373"</f>
        <v>895520260405203921114373</v>
      </c>
      <c r="B8" s="22" t="str">
        <f t="shared" si="0"/>
        <v>2601</v>
      </c>
      <c r="C8" s="22">
        <v>6</v>
      </c>
      <c r="D8" s="22" t="s">
        <v>7</v>
      </c>
      <c r="E8" s="23" t="s">
        <v>13</v>
      </c>
      <c r="F8" s="24">
        <v>83.8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="5" customFormat="1" ht="20" customHeight="1" spans="1:28">
      <c r="A9" s="21" t="str">
        <f>"89552026032810292875224"</f>
        <v>89552026032810292875224</v>
      </c>
      <c r="B9" s="22" t="str">
        <f>"260201"</f>
        <v>260201</v>
      </c>
      <c r="C9" s="22">
        <v>7</v>
      </c>
      <c r="D9" s="22" t="s">
        <v>14</v>
      </c>
      <c r="E9" s="23" t="s">
        <v>15</v>
      </c>
      <c r="F9" s="24">
        <v>85.62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="3" customFormat="1" ht="20" customHeight="1" spans="1:28">
      <c r="A10" s="21" t="str">
        <f>"89552026032518200266218"</f>
        <v>89552026032518200266218</v>
      </c>
      <c r="B10" s="22" t="str">
        <f>"260202"</f>
        <v>260202</v>
      </c>
      <c r="C10" s="22">
        <v>8</v>
      </c>
      <c r="D10" s="22" t="s">
        <v>14</v>
      </c>
      <c r="E10" s="23" t="s">
        <v>16</v>
      </c>
      <c r="F10" s="24">
        <v>88.78</v>
      </c>
    </row>
    <row r="11" s="3" customFormat="1" ht="20" customHeight="1" spans="1:28">
      <c r="A11" s="21" t="str">
        <f>"89552026040111000898522"</f>
        <v>89552026040111000898522</v>
      </c>
      <c r="B11" s="22" t="str">
        <f>"2603"</f>
        <v>2603</v>
      </c>
      <c r="C11" s="22">
        <v>9</v>
      </c>
      <c r="D11" s="22" t="s">
        <v>17</v>
      </c>
      <c r="E11" s="23" t="s">
        <v>18</v>
      </c>
      <c r="F11" s="24">
        <v>88.36</v>
      </c>
    </row>
    <row r="12" s="5" customFormat="1" ht="20" customHeight="1" spans="1:28">
      <c r="A12" s="21" t="str">
        <f>"895520260404202840113732"</f>
        <v>895520260404202840113732</v>
      </c>
      <c r="B12" s="22" t="str">
        <f>"2603"</f>
        <v>2603</v>
      </c>
      <c r="C12" s="22">
        <v>10</v>
      </c>
      <c r="D12" s="22" t="s">
        <v>17</v>
      </c>
      <c r="E12" s="23" t="s">
        <v>19</v>
      </c>
      <c r="F12" s="24">
        <v>87.18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="5" customFormat="1" ht="20" customHeight="1" spans="1:28">
      <c r="A13" s="21" t="str">
        <f>"89552026032212234430761"</f>
        <v>89552026032212234430761</v>
      </c>
      <c r="B13" s="22" t="str">
        <f>"2603"</f>
        <v>2603</v>
      </c>
      <c r="C13" s="22">
        <v>11</v>
      </c>
      <c r="D13" s="22" t="s">
        <v>17</v>
      </c>
      <c r="E13" s="23" t="s">
        <v>20</v>
      </c>
      <c r="F13" s="24">
        <v>87.1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="3" customFormat="1" ht="20" customHeight="1" spans="1:28">
      <c r="A14" s="21" t="str">
        <f>"89552026032417193751666"</f>
        <v>89552026032417193751666</v>
      </c>
      <c r="B14" s="22" t="str">
        <f>"2603"</f>
        <v>2603</v>
      </c>
      <c r="C14" s="22">
        <v>12</v>
      </c>
      <c r="D14" s="22" t="s">
        <v>17</v>
      </c>
      <c r="E14" s="23" t="s">
        <v>21</v>
      </c>
      <c r="F14" s="24">
        <v>86.36</v>
      </c>
    </row>
    <row r="15" s="5" customFormat="1" ht="20" customHeight="1" spans="1:28">
      <c r="A15" s="21" t="str">
        <f>"89552026032216062432264"</f>
        <v>89552026032216062432264</v>
      </c>
      <c r="B15" s="22" t="str">
        <f>"260401"</f>
        <v>260401</v>
      </c>
      <c r="C15" s="22">
        <v>13</v>
      </c>
      <c r="D15" s="22" t="s">
        <v>22</v>
      </c>
      <c r="E15" s="23" t="s">
        <v>23</v>
      </c>
      <c r="F15" s="24">
        <v>84.66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="3" customFormat="1" ht="20" customHeight="1" spans="1:28">
      <c r="A16" s="21" t="str">
        <f>"89552026033117264795372"</f>
        <v>89552026033117264795372</v>
      </c>
      <c r="B16" s="22" t="str">
        <f>"2605"</f>
        <v>2605</v>
      </c>
      <c r="C16" s="22">
        <v>14</v>
      </c>
      <c r="D16" s="22" t="s">
        <v>24</v>
      </c>
      <c r="E16" s="23" t="s">
        <v>25</v>
      </c>
      <c r="F16" s="24">
        <v>82.8</v>
      </c>
    </row>
    <row r="17" s="3" customFormat="1" ht="20" customHeight="1" spans="1:28">
      <c r="A17" s="21" t="str">
        <f>"89552026032511415762822"</f>
        <v>89552026032511415762822</v>
      </c>
      <c r="B17" s="22" t="str">
        <f>"2606"</f>
        <v>2606</v>
      </c>
      <c r="C17" s="22">
        <v>15</v>
      </c>
      <c r="D17" s="22" t="s">
        <v>26</v>
      </c>
      <c r="E17" s="23" t="s">
        <v>27</v>
      </c>
      <c r="F17" s="24">
        <v>85.72</v>
      </c>
    </row>
    <row r="18" s="5" customFormat="1" ht="20" customHeight="1" spans="1:28">
      <c r="A18" s="21" t="str">
        <f>"89552026032119474527684"</f>
        <v>89552026032119474527684</v>
      </c>
      <c r="B18" s="22" t="str">
        <f>"2607"</f>
        <v>2607</v>
      </c>
      <c r="C18" s="22">
        <v>16</v>
      </c>
      <c r="D18" s="22" t="s">
        <v>28</v>
      </c>
      <c r="E18" s="23" t="s">
        <v>29</v>
      </c>
      <c r="F18" s="24">
        <v>85.98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="3" customFormat="1" ht="20" customHeight="1" spans="1:28">
      <c r="A19" s="21" t="str">
        <f>"89552026033019585384747"</f>
        <v>89552026033019585384747</v>
      </c>
      <c r="B19" s="22" t="str">
        <f>"2607"</f>
        <v>2607</v>
      </c>
      <c r="C19" s="22">
        <v>17</v>
      </c>
      <c r="D19" s="22" t="s">
        <v>28</v>
      </c>
      <c r="E19" s="23" t="s">
        <v>30</v>
      </c>
      <c r="F19" s="24">
        <v>84.76</v>
      </c>
    </row>
    <row r="20" s="6" customFormat="1" ht="20" customHeight="1" spans="1:28">
      <c r="A20" s="21" t="str">
        <f>"895520260405003224113881"</f>
        <v>895520260405003224113881</v>
      </c>
      <c r="B20" s="22" t="str">
        <f>"2608"</f>
        <v>2608</v>
      </c>
      <c r="C20" s="22">
        <v>18</v>
      </c>
      <c r="D20" s="22" t="s">
        <v>31</v>
      </c>
      <c r="E20" s="23" t="s">
        <v>32</v>
      </c>
      <c r="F20" s="24">
        <v>86.44</v>
      </c>
    </row>
    <row r="21" s="3" customFormat="1" ht="20" customHeight="1" spans="1:28">
      <c r="A21" s="21" t="str">
        <f>"89552026032219211633521"</f>
        <v>89552026032219211633521</v>
      </c>
      <c r="B21" s="22" t="str">
        <f>"2608"</f>
        <v>2608</v>
      </c>
      <c r="C21" s="22">
        <v>19</v>
      </c>
      <c r="D21" s="22" t="s">
        <v>31</v>
      </c>
      <c r="E21" s="23" t="s">
        <v>33</v>
      </c>
      <c r="F21" s="24">
        <v>85.34</v>
      </c>
    </row>
  </sheetData>
  <mergeCells count="1">
    <mergeCell ref="C1:F1"/>
  </mergeCells>
  <pageMargins left="0.511805555555556" right="0.275" top="0.314583333333333" bottom="0.432638888888889" header="0.236111111111111" footer="0.196527777777778"/>
  <pageSetup paperSize="9" orientation="landscape" horizontalDpi="600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郭璇</cp:lastModifiedBy>
  <dcterms:created xsi:type="dcterms:W3CDTF">2026-04-21T09:55:00Z</dcterms:created>
  <dcterms:modified xsi:type="dcterms:W3CDTF">2026-05-07T01:05:51Z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51E5B4FCF2224530BCCE105524102C42_13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